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1"/>
  </bookViews>
  <sheets>
    <sheet name="выработка" sheetId="1" r:id="rId1"/>
    <sheet name="Расшифровка для 22-КХ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2" l="1"/>
  <c r="K9" i="1"/>
  <c r="J9" i="1"/>
  <c r="I9" i="1"/>
  <c r="H9" i="1"/>
  <c r="G9" i="1"/>
  <c r="F9" i="1"/>
  <c r="E9" i="1"/>
  <c r="D9" i="1"/>
  <c r="C9" i="1"/>
  <c r="B9" i="1"/>
  <c r="D8" i="1" l="1"/>
  <c r="E8" i="1" s="1"/>
  <c r="G8" i="1" l="1"/>
  <c r="H8" i="1" s="1"/>
  <c r="F8" i="1"/>
  <c r="J8" i="1" s="1"/>
  <c r="D7" i="1"/>
  <c r="E7" i="1" s="1"/>
  <c r="I8" i="1" l="1"/>
  <c r="F7" i="1"/>
  <c r="G7" i="1"/>
  <c r="H7" i="1" s="1"/>
  <c r="D6" i="1"/>
  <c r="E6" i="1" s="1"/>
  <c r="F6" i="1" s="1"/>
  <c r="J7" i="1" l="1"/>
  <c r="I7" i="1"/>
  <c r="G6" i="1"/>
  <c r="H6" i="1" l="1"/>
  <c r="J6" i="1" s="1"/>
  <c r="I6" i="1"/>
</calcChain>
</file>

<file path=xl/sharedStrings.xml><?xml version="1.0" encoding="utf-8"?>
<sst xmlns="http://schemas.openxmlformats.org/spreadsheetml/2006/main" count="41" uniqueCount="34">
  <si>
    <t>Выработка тепловой энергии</t>
  </si>
  <si>
    <t>месяц</t>
  </si>
  <si>
    <t>расход топлива</t>
  </si>
  <si>
    <t>выработка тепловой энергии</t>
  </si>
  <si>
    <t>население</t>
  </si>
  <si>
    <t>предприятия</t>
  </si>
  <si>
    <t>Гкал</t>
  </si>
  <si>
    <t>рубли</t>
  </si>
  <si>
    <t>январь</t>
  </si>
  <si>
    <t>2013 год</t>
  </si>
  <si>
    <t>тариф, руб/Гкал</t>
  </si>
  <si>
    <t>всего</t>
  </si>
  <si>
    <t>поступление от населения, руб</t>
  </si>
  <si>
    <t>Расчет составил: начальник отдела АСИП и ЖКХ Сумарокова Т.В.</t>
  </si>
  <si>
    <t>февраль</t>
  </si>
  <si>
    <t>март</t>
  </si>
  <si>
    <t>Итого за 1 квартал</t>
  </si>
  <si>
    <t>1 квартал 2013 года</t>
  </si>
  <si>
    <t>№ п/п</t>
  </si>
  <si>
    <t xml:space="preserve">наименование показателя </t>
  </si>
  <si>
    <t>значение</t>
  </si>
  <si>
    <t>в  т.ч.  Население</t>
  </si>
  <si>
    <t>бюджетные предприятия</t>
  </si>
  <si>
    <t xml:space="preserve">Сумма дохов, всего </t>
  </si>
  <si>
    <t>тыс.руб.</t>
  </si>
  <si>
    <t>Выработано тепловой энергии, всего (Гкал)</t>
  </si>
  <si>
    <t>Сумма расходов, всего</t>
  </si>
  <si>
    <t>уголь</t>
  </si>
  <si>
    <t>вода</t>
  </si>
  <si>
    <t>электроэнергия</t>
  </si>
  <si>
    <t>заработная плата</t>
  </si>
  <si>
    <t>амортизация</t>
  </si>
  <si>
    <t>ремонтные расходы</t>
  </si>
  <si>
    <t>Поступление денежных средств от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</si>
</sst>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2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WhiteSpace="0" zoomScaleNormal="100" workbookViewId="0">
      <selection activeCell="C18" sqref="C18"/>
    </sheetView>
  </sheetViews>
  <sheetFormatPr defaultRowHeight="15" x14ac:dyDescent="0.25"/>
  <cols>
    <col min="3" max="3" width="12.140625" customWidth="1"/>
    <col min="4" max="4" width="18.42578125" customWidth="1"/>
    <col min="5" max="5" width="12.5703125" customWidth="1"/>
    <col min="6" max="6" width="13.42578125" customWidth="1"/>
    <col min="7" max="7" width="11.85546875" customWidth="1"/>
    <col min="8" max="10" width="12.42578125" customWidth="1"/>
    <col min="12" max="12" width="9.140625" customWidth="1"/>
    <col min="13" max="13" width="9.140625" hidden="1" customWidth="1"/>
  </cols>
  <sheetData>
    <row r="1" spans="1:13" ht="18.75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.75" x14ac:dyDescent="0.3">
      <c r="A2" s="6" t="s">
        <v>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4" spans="1:13" x14ac:dyDescent="0.25">
      <c r="A4" s="11" t="s">
        <v>1</v>
      </c>
      <c r="B4" s="7" t="s">
        <v>10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9" t="s">
        <v>11</v>
      </c>
      <c r="J4" s="10"/>
      <c r="K4" s="11" t="s">
        <v>12</v>
      </c>
      <c r="L4" s="11"/>
      <c r="M4" s="11"/>
    </row>
    <row r="5" spans="1:13" x14ac:dyDescent="0.25">
      <c r="A5" s="11"/>
      <c r="B5" s="8"/>
      <c r="C5" s="11"/>
      <c r="D5" s="11"/>
      <c r="E5" s="1" t="s">
        <v>6</v>
      </c>
      <c r="F5" s="1" t="s">
        <v>7</v>
      </c>
      <c r="G5" s="1" t="s">
        <v>6</v>
      </c>
      <c r="H5" s="1" t="s">
        <v>7</v>
      </c>
      <c r="I5" s="1" t="s">
        <v>6</v>
      </c>
      <c r="J5" s="1" t="s">
        <v>7</v>
      </c>
      <c r="K5" s="11"/>
      <c r="L5" s="11"/>
      <c r="M5" s="11"/>
    </row>
    <row r="6" spans="1:13" x14ac:dyDescent="0.25">
      <c r="A6" s="1" t="s">
        <v>8</v>
      </c>
      <c r="B6" s="1">
        <v>1745.25</v>
      </c>
      <c r="C6" s="1">
        <v>70.400000000000006</v>
      </c>
      <c r="D6" s="2">
        <f>C6*0.483*1000/238</f>
        <v>142.87058823529409</v>
      </c>
      <c r="E6" s="2">
        <f>D6/2548.85*678.85</f>
        <v>38.051552199434802</v>
      </c>
      <c r="F6" s="2">
        <f>E6*B6</f>
        <v>66409.471476063583</v>
      </c>
      <c r="G6" s="2">
        <f>D6-E6</f>
        <v>104.81903603585928</v>
      </c>
      <c r="H6" s="2">
        <f>G6*B6</f>
        <v>182935.42264158343</v>
      </c>
      <c r="I6" s="2">
        <f t="shared" ref="I6:J8" si="0">E6+G6</f>
        <v>142.87058823529409</v>
      </c>
      <c r="J6" s="2">
        <f t="shared" si="0"/>
        <v>249344.89411764703</v>
      </c>
      <c r="K6" s="5">
        <v>15913.1</v>
      </c>
      <c r="L6" s="5"/>
      <c r="M6" s="5"/>
    </row>
    <row r="7" spans="1:13" x14ac:dyDescent="0.25">
      <c r="A7" s="1" t="s">
        <v>14</v>
      </c>
      <c r="B7" s="1">
        <v>1745.25</v>
      </c>
      <c r="C7" s="1">
        <v>55.923000000000002</v>
      </c>
      <c r="D7" s="2">
        <f>C7*0.483*1000/238</f>
        <v>113.49079411764704</v>
      </c>
      <c r="E7" s="2">
        <f>D7/2548.85*678.85</f>
        <v>30.22666127342319</v>
      </c>
      <c r="F7" s="2">
        <f>E7*B7</f>
        <v>52753.080587441822</v>
      </c>
      <c r="G7" s="2">
        <f>D7-E7</f>
        <v>83.264132844223852</v>
      </c>
      <c r="H7" s="2">
        <f>G7*B7</f>
        <v>145316.72784638169</v>
      </c>
      <c r="I7" s="2">
        <f t="shared" si="0"/>
        <v>113.49079411764704</v>
      </c>
      <c r="J7" s="2">
        <f t="shared" si="0"/>
        <v>198069.80843382352</v>
      </c>
      <c r="K7" s="5">
        <v>23388.11</v>
      </c>
      <c r="L7" s="5"/>
      <c r="M7" s="5"/>
    </row>
    <row r="8" spans="1:13" x14ac:dyDescent="0.25">
      <c r="A8" s="3" t="s">
        <v>15</v>
      </c>
      <c r="B8" s="3">
        <v>1745.25</v>
      </c>
      <c r="C8" s="3">
        <v>21.96</v>
      </c>
      <c r="D8" s="2">
        <f>C8*0.483*1000/238</f>
        <v>44.56588235294118</v>
      </c>
      <c r="E8" s="2">
        <f>D8/2548.85*678.85</f>
        <v>11.869489862210065</v>
      </c>
      <c r="F8" s="2">
        <f>E8*B8</f>
        <v>20715.227182022114</v>
      </c>
      <c r="G8" s="2">
        <f>D8-E8</f>
        <v>32.696392490731114</v>
      </c>
      <c r="H8" s="2">
        <f>G8*B8</f>
        <v>57063.378994448474</v>
      </c>
      <c r="I8" s="2">
        <f t="shared" si="0"/>
        <v>44.56588235294118</v>
      </c>
      <c r="J8" s="2">
        <f t="shared" si="0"/>
        <v>77778.606176470581</v>
      </c>
      <c r="K8" s="5">
        <v>36488.21</v>
      </c>
      <c r="L8" s="5"/>
      <c r="M8" s="5"/>
    </row>
    <row r="9" spans="1:13" ht="45" x14ac:dyDescent="0.25">
      <c r="A9" s="12" t="s">
        <v>16</v>
      </c>
      <c r="B9" s="3">
        <f>B6+B7+B8/3</f>
        <v>4072.25</v>
      </c>
      <c r="C9" s="3">
        <f>C6+C7+C8</f>
        <v>148.28300000000002</v>
      </c>
      <c r="D9" s="13">
        <f>D6+D7+D8</f>
        <v>300.92726470588229</v>
      </c>
      <c r="E9" s="13">
        <f>E6+E7+E8</f>
        <v>80.147703335068059</v>
      </c>
      <c r="F9" s="13">
        <f>F6+F7+F8</f>
        <v>139877.77924552752</v>
      </c>
      <c r="G9" s="13">
        <f t="shared" ref="G9:K9" si="1">G6+G7+G8</f>
        <v>220.77956137081424</v>
      </c>
      <c r="H9" s="13">
        <f t="shared" si="1"/>
        <v>385315.52948241355</v>
      </c>
      <c r="I9" s="13">
        <f t="shared" si="1"/>
        <v>300.92726470588229</v>
      </c>
      <c r="J9" s="13">
        <f t="shared" si="1"/>
        <v>525193.30872794113</v>
      </c>
      <c r="K9" s="14">
        <f t="shared" si="1"/>
        <v>75789.42</v>
      </c>
      <c r="L9" s="15"/>
    </row>
    <row r="10" spans="1:13" x14ac:dyDescent="0.25">
      <c r="A10" s="4"/>
    </row>
    <row r="11" spans="1:13" x14ac:dyDescent="0.25">
      <c r="A11" t="s">
        <v>13</v>
      </c>
    </row>
  </sheetData>
  <mergeCells count="14">
    <mergeCell ref="K9:L9"/>
    <mergeCell ref="K8:M8"/>
    <mergeCell ref="K7:M7"/>
    <mergeCell ref="A1:M1"/>
    <mergeCell ref="A2:M2"/>
    <mergeCell ref="B4:B5"/>
    <mergeCell ref="I4:J4"/>
    <mergeCell ref="K6:M6"/>
    <mergeCell ref="E4:F4"/>
    <mergeCell ref="G4:H4"/>
    <mergeCell ref="A4:A5"/>
    <mergeCell ref="C4:C5"/>
    <mergeCell ref="D4:D5"/>
    <mergeCell ref="K4:M5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workbookViewId="0">
      <selection activeCell="G23" sqref="G23"/>
    </sheetView>
  </sheetViews>
  <sheetFormatPr defaultRowHeight="15" x14ac:dyDescent="0.25"/>
  <cols>
    <col min="5" max="5" width="15.85546875" customWidth="1"/>
  </cols>
  <sheetData>
    <row r="2" spans="1:8" x14ac:dyDescent="0.25">
      <c r="A2" s="16" t="s">
        <v>17</v>
      </c>
      <c r="B2" s="16"/>
      <c r="C2" s="16"/>
      <c r="D2" s="16"/>
      <c r="E2" s="16"/>
      <c r="F2" s="16"/>
      <c r="G2" s="16"/>
      <c r="H2" s="16"/>
    </row>
    <row r="3" spans="1:8" x14ac:dyDescent="0.25">
      <c r="H3" t="s">
        <v>24</v>
      </c>
    </row>
    <row r="4" spans="1:8" x14ac:dyDescent="0.25">
      <c r="A4" s="3" t="s">
        <v>18</v>
      </c>
      <c r="B4" s="17" t="s">
        <v>19</v>
      </c>
      <c r="C4" s="17"/>
      <c r="D4" s="17"/>
      <c r="E4" s="17"/>
      <c r="F4" s="17" t="s">
        <v>20</v>
      </c>
      <c r="G4" s="17"/>
      <c r="H4" s="17"/>
    </row>
    <row r="5" spans="1:8" x14ac:dyDescent="0.25">
      <c r="A5" s="3">
        <v>1</v>
      </c>
      <c r="B5" s="17" t="s">
        <v>25</v>
      </c>
      <c r="C5" s="17"/>
      <c r="D5" s="17"/>
      <c r="E5" s="17"/>
      <c r="F5" s="19">
        <v>300.93</v>
      </c>
      <c r="G5" s="19"/>
      <c r="H5" s="19"/>
    </row>
    <row r="6" spans="1:8" x14ac:dyDescent="0.25">
      <c r="A6" s="3"/>
      <c r="B6" s="18" t="s">
        <v>21</v>
      </c>
      <c r="C6" s="18"/>
      <c r="D6" s="18"/>
      <c r="E6" s="18"/>
      <c r="F6" s="17">
        <v>80.150000000000006</v>
      </c>
      <c r="G6" s="17"/>
      <c r="H6" s="17"/>
    </row>
    <row r="7" spans="1:8" x14ac:dyDescent="0.25">
      <c r="A7" s="3"/>
      <c r="B7" s="18" t="s">
        <v>22</v>
      </c>
      <c r="C7" s="18"/>
      <c r="D7" s="18"/>
      <c r="E7" s="18"/>
      <c r="F7" s="17">
        <v>220.78</v>
      </c>
      <c r="G7" s="17"/>
      <c r="H7" s="17"/>
    </row>
    <row r="8" spans="1:8" x14ac:dyDescent="0.25">
      <c r="A8" s="3">
        <v>2</v>
      </c>
      <c r="B8" s="17" t="s">
        <v>23</v>
      </c>
      <c r="C8" s="17"/>
      <c r="D8" s="17"/>
      <c r="E8" s="17"/>
      <c r="F8" s="19">
        <v>525.20000000000005</v>
      </c>
      <c r="G8" s="19"/>
      <c r="H8" s="19"/>
    </row>
    <row r="9" spans="1:8" x14ac:dyDescent="0.25">
      <c r="A9" s="3"/>
      <c r="B9" s="18" t="s">
        <v>21</v>
      </c>
      <c r="C9" s="18"/>
      <c r="D9" s="18"/>
      <c r="E9" s="18"/>
      <c r="F9" s="17">
        <v>139.9</v>
      </c>
      <c r="G9" s="17"/>
      <c r="H9" s="17"/>
    </row>
    <row r="10" spans="1:8" x14ac:dyDescent="0.25">
      <c r="A10" s="3"/>
      <c r="B10" s="18" t="s">
        <v>22</v>
      </c>
      <c r="C10" s="18"/>
      <c r="D10" s="18"/>
      <c r="E10" s="18"/>
      <c r="F10" s="17">
        <v>385.3</v>
      </c>
      <c r="G10" s="17"/>
      <c r="H10" s="17"/>
    </row>
    <row r="11" spans="1:8" x14ac:dyDescent="0.25">
      <c r="A11" s="3">
        <v>3</v>
      </c>
      <c r="B11" s="17" t="s">
        <v>26</v>
      </c>
      <c r="C11" s="17"/>
      <c r="D11" s="17"/>
      <c r="E11" s="17"/>
      <c r="F11" s="19">
        <f>F12+F13+F14+F15+F16+F17</f>
        <v>533.30000000000007</v>
      </c>
      <c r="G11" s="19"/>
      <c r="H11" s="19"/>
    </row>
    <row r="12" spans="1:8" x14ac:dyDescent="0.25">
      <c r="A12" s="3"/>
      <c r="B12" s="17" t="s">
        <v>27</v>
      </c>
      <c r="C12" s="17"/>
      <c r="D12" s="17"/>
      <c r="E12" s="17"/>
      <c r="F12" s="17">
        <v>318.8</v>
      </c>
      <c r="G12" s="17"/>
      <c r="H12" s="17"/>
    </row>
    <row r="13" spans="1:8" x14ac:dyDescent="0.25">
      <c r="A13" s="3"/>
      <c r="B13" s="17" t="s">
        <v>28</v>
      </c>
      <c r="C13" s="17"/>
      <c r="D13" s="17"/>
      <c r="E13" s="17"/>
      <c r="F13" s="17">
        <v>0.1</v>
      </c>
      <c r="G13" s="17"/>
      <c r="H13" s="17"/>
    </row>
    <row r="14" spans="1:8" x14ac:dyDescent="0.25">
      <c r="A14" s="3"/>
      <c r="B14" s="17" t="s">
        <v>29</v>
      </c>
      <c r="C14" s="17"/>
      <c r="D14" s="17"/>
      <c r="E14" s="17"/>
      <c r="F14" s="17">
        <v>79.3</v>
      </c>
      <c r="G14" s="17"/>
      <c r="H14" s="17"/>
    </row>
    <row r="15" spans="1:8" x14ac:dyDescent="0.25">
      <c r="A15" s="3"/>
      <c r="B15" s="17" t="s">
        <v>30</v>
      </c>
      <c r="C15" s="17"/>
      <c r="D15" s="17"/>
      <c r="E15" s="17"/>
      <c r="F15" s="17">
        <v>135.1</v>
      </c>
      <c r="G15" s="17"/>
      <c r="H15" s="17"/>
    </row>
    <row r="16" spans="1:8" x14ac:dyDescent="0.25">
      <c r="A16" s="3"/>
      <c r="B16" s="17" t="s">
        <v>31</v>
      </c>
      <c r="C16" s="17"/>
      <c r="D16" s="17"/>
      <c r="E16" s="17"/>
      <c r="F16" s="17">
        <v>0</v>
      </c>
      <c r="G16" s="17"/>
      <c r="H16" s="17"/>
    </row>
    <row r="17" spans="1:8" x14ac:dyDescent="0.25">
      <c r="A17" s="3"/>
      <c r="B17" s="17" t="s">
        <v>32</v>
      </c>
      <c r="C17" s="17"/>
      <c r="D17" s="17"/>
      <c r="E17" s="17"/>
      <c r="F17" s="17">
        <v>0</v>
      </c>
      <c r="G17" s="17"/>
      <c r="H17" s="17"/>
    </row>
    <row r="18" spans="1:8" x14ac:dyDescent="0.25">
      <c r="A18" s="3">
        <v>4</v>
      </c>
      <c r="B18" s="17" t="s">
        <v>33</v>
      </c>
      <c r="C18" s="17"/>
      <c r="D18" s="17"/>
      <c r="E18" s="17"/>
      <c r="F18" s="19">
        <v>75.8</v>
      </c>
      <c r="G18" s="19"/>
      <c r="H18" s="19"/>
    </row>
    <row r="20" spans="1:8" x14ac:dyDescent="0.25">
      <c r="A20" t="s">
        <v>13</v>
      </c>
    </row>
  </sheetData>
  <mergeCells count="31">
    <mergeCell ref="A2:H2"/>
    <mergeCell ref="B16:E16"/>
    <mergeCell ref="F16:H16"/>
    <mergeCell ref="B17:E17"/>
    <mergeCell ref="F17:H17"/>
    <mergeCell ref="B18:E18"/>
    <mergeCell ref="F18:H18"/>
    <mergeCell ref="B13:E13"/>
    <mergeCell ref="F13:H13"/>
    <mergeCell ref="B14:E14"/>
    <mergeCell ref="F14:H14"/>
    <mergeCell ref="B15:E15"/>
    <mergeCell ref="F15:H15"/>
    <mergeCell ref="B10:E10"/>
    <mergeCell ref="F10:H10"/>
    <mergeCell ref="B11:E11"/>
    <mergeCell ref="F11:H11"/>
    <mergeCell ref="B12:E12"/>
    <mergeCell ref="F12:H12"/>
    <mergeCell ref="B7:E7"/>
    <mergeCell ref="F7:H7"/>
    <mergeCell ref="B8:E8"/>
    <mergeCell ref="F8:H8"/>
    <mergeCell ref="B9:E9"/>
    <mergeCell ref="F9:H9"/>
    <mergeCell ref="B4:E4"/>
    <mergeCell ref="F4:H4"/>
    <mergeCell ref="B5:E5"/>
    <mergeCell ref="F5:H5"/>
    <mergeCell ref="B6:E6"/>
    <mergeCell ref="F6:H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выработка</vt:lpstr>
      <vt:lpstr>Расшифровка для 22-КХ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cp:lastPrinted>2013-04-07T02:33:56Z</cp:lastPrinted>
  <dcterms:created xsi:type="dcterms:W3CDTF">2013-01-31T08:10:43Z</dcterms:created>
  <dcterms:modified xsi:type="dcterms:W3CDTF">2013-04-07T02:35:05Z</dcterms:modified>
</cp:coreProperties>
</file>